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<sst xmlns="http://schemas.openxmlformats.org/spreadsheetml/2006/main" count="385" uniqueCount="251">
  <si>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</si>
  <si>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</si>
  <si>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</si>
  <si>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</si>
  <si>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</si>
  <si>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</si>
  <si>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</si>
  <si>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</si>
  <si>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</si>
  <si>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</si>
  <si>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</si>
  <si>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</si>
  <si>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</si>
  <si>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</si>
  <si>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</si>
  <si>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</si>
  <si>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</si>
  <si>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</si>
  <si>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</si>
  <si>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</si>
  <si>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</si>
  <si>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</si>
  <si>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</si>
  <si>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</si>
  <si>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</si>
  <si>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</si>
  <si>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</si>
  <si>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</si>
  <si>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</si>
  <si>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</si>
  <si>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</si>
  <si>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</si>
  <si>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</si>
  <si>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</si>
  <si>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</si>
  <si>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</si>
  <si>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</si>
  <si>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</si>
  <si>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</si>
  <si>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</si>
  <si>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</si>
  <si>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</si>
  <si>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</si>
  <si>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</si>
  <si>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</si>
  <si>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</si>
  <si>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</si>
  <si>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</si>
  <si>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</si>
  <si>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</si>
  <si>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</si>
  <si>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</si>
  <si>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</si>
  <si>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</si>
  <si>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</si>
  <si>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</si>
  <si>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</si>
  <si>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</si>
  <si>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</si>
  <si>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</si>
  <si>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</si>
  <si>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</si>
  <si>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</si>
  <si>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</si>
  <si>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</si>
  <si>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</si>
  <si>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</si>
  <si>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</si>
  <si>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</si>
  <si>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</si>
  <si>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</si>
  <si>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</si>
  <si>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</si>
  <si>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</si>
  <si>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</si>
  <si>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</si>
  <si>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</si>
  <si>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</si>
  <si>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</si>
  <si>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</si>
  <si>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</si>
  <si>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</si>
  <si>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</si>
  <si>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</si>
  <si>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</si>
  <si>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</si>
  <si>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</si>
  <si>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</si>
  <si>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</si>
  <si>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</si>
  <si>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</si>
  <si>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</si>
  <si>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</si>
  <si>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</si>
  <si>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</si>
  <si>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</si>
  <si>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</si>
  <si>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</si>
  <si>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</si>
  <si>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</si>
  <si>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</si>
  <si>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</si>
  <si>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</si>
  <si>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</si>
  <si>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</si>
  <si>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</si>
  <si>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</si>
  <si>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</si>
  <si>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</si>
  <si>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</si>
  <si>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</si>
  <si>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</si>
  <si>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</si>
  <si>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</si>
  <si>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</si>
  <si>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</si>
  <si>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</si>
  <si>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</si>
  <si>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</si>
  <si>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</si>
  <si>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</si>
  <si>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</si>
  <si>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</si>
  <si>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</si>
  <si>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</si>
  <si>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</si>
  <si>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</si>
  <si>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</si>
  <si>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</si>
  <si>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</si>
  <si>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</si>
  <si>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</si>
  <si>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</si>
  <si>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</si>
  <si>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</si>
  <si>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</si>
  <si>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</si>
  <si>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</si>
  <si>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</si>
  <si>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</si>
  <si>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</si>
  <si>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</si>
  <si>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</si>
  <si>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</si>
  <si>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</si>
  <si>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</si>
  <si>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</si>
  <si>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</si>
  <si>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</si>
  <si>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</si>
  <si>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</si>
  <si>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</si>
  <si>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</si>
  <si>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</si>
  <si>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</si>
  <si>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</si>
  <si>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</si>
  <si>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</si>
  <si>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</si>
  <si>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</si>
  <si>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</si>
  <si>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</si>
  <si>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</si>
  <si>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</si>
  <si>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</si>
  <si>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</si>
  <si>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</si>
  <si>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</si>
  <si>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</si>
  <si>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</si>
  <si>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</si>
  <si>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</si>
  <si>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</si>
  <si>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</si>
  <si>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</si>
  <si>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</si>
  <si>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</si>
  <si>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</si>
  <si>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</si>
  <si>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</si>
  <si>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</si>
  <si>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</si>
  <si>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</si>
  <si>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</si>
  <si>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</si>
  <si>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</si>
  <si>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</si>
  <si>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</si>
  <si>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</si>
  <si>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</si>
  <si>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</si>
  <si>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</si>
  <si>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</si>
  <si>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</si>
  <si>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</si>
  <si>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</si>
  <si>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</si>
  <si>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</si>
  <si>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</si>
  <si>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</si>
  <si>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</si>
  <si>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</si>
  <si>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</si>
  <si>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</si>
  <si>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</si>
  <si>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</si>
  <si>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</si>
  <si>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</si>
  <si>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</si>
  <si>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</si>
  <si>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</si>
  <si>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</si>
  <si>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</si>
  <si>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</si>
  <si>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</si>
  <si>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</si>
  <si>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</si>
  <si>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</si>
  <si>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</si>
  <si>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</si>
  <si>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</si>
  <si>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</si>
  <si>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</si>
  <si>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</si>
  <si>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</si>
  <si>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</si>
  <si>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</si>
  <si>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</si>
  <si>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</si>
  <si>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</si>
  <si>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</si>
  <si>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</si>
  <si>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</si>
  <si>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</si>
  <si>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</si>
  <si>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</si>
  <si>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</si>
  <si>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</si>
  <si>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</si>
  <si>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</si>
  <si>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</si>
  <si>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</si>
  <si>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</si>
  <si>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</si>
  <si>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</si>
  <si>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</si>
  <si>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</si>
  <si>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Vùng III
(TP.Sơn La)</t>
  </si>
  <si>
    <t>Vùng IV
(Các huyện)</t>
  </si>
  <si>
    <t>&amp; Văn bản số 2226/SXD-KTHT ngày 19/10/2021 của Sở Xây dựng tỉnh Sơn La</t>
  </si>
  <si>
    <t>(Theo TCBC số 11/2020/PLX-TCBC ngày 28/04/2020 của TĐ Xăng dầu VN Petrolimex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</si>
</sst>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F153" sqref="F15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245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247</v>
      </c>
      <c r="I6" s="17" t="s">
        <v>248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118421.05263157895</v>
      </c>
      <c r="I9" s="51">
        <f t="shared" si="0"/>
        <v>113157.8947368421</v>
      </c>
      <c r="N9" s="52">
        <f>ROUND(IF($N$8=1,$G9,IF($N$8=2,$H9,IF($N$8=3,$I9,IF($N$8=4,$J9,IF($N$8=5,$K9,IF($N$8=6,$L9)))))),1)</f>
        <v>118421.1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139736.84210526315</v>
      </c>
      <c r="I10" s="51">
        <f t="shared" si="0"/>
        <v>133526.31578947368</v>
      </c>
      <c r="N10" s="52">
        <f aca="true" t="shared" si="1" ref="N10:N48">ROUND(IF($N$8=1,$G10,IF($N$8=2,$H10,IF($N$8=3,$I10,IF($N$8=4,$J10,IF($N$8=5,$K10,IF($N$8=6,$L10)))))),1)</f>
        <v>139736.8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152171.05263157893</v>
      </c>
      <c r="I11" s="51">
        <f t="shared" si="0"/>
        <v>145407.8947368421</v>
      </c>
      <c r="N11" s="52">
        <f t="shared" si="1"/>
        <v>152171.1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164605.26315789472</v>
      </c>
      <c r="I12" s="51">
        <f t="shared" si="0"/>
        <v>157289.4736842105</v>
      </c>
      <c r="N12" s="52">
        <f t="shared" si="1"/>
        <v>164605.3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180000</v>
      </c>
      <c r="I13" s="13">
        <v>172000</v>
      </c>
      <c r="J13" s="24"/>
      <c r="K13" s="24"/>
      <c r="L13" s="24"/>
      <c r="N13" s="52">
        <f t="shared" si="1"/>
        <v>180000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195394.73684210525</v>
      </c>
      <c r="I14" s="51">
        <f t="shared" si="0"/>
        <v>186710.52631578947</v>
      </c>
      <c r="N14" s="52">
        <f t="shared" si="1"/>
        <v>195394.7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212565.7894736842</v>
      </c>
      <c r="I15" s="51">
        <f t="shared" si="0"/>
        <v>203118.42105263157</v>
      </c>
      <c r="N15" s="52">
        <f t="shared" si="1"/>
        <v>212565.8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229736.84210526315</v>
      </c>
      <c r="I16" s="51">
        <f t="shared" si="0"/>
        <v>219526.31578947368</v>
      </c>
      <c r="N16" s="52">
        <f t="shared" si="1"/>
        <v>229736.8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272368.4210526315</v>
      </c>
      <c r="I17" s="51">
        <f t="shared" si="0"/>
        <v>260263.1578947368</v>
      </c>
      <c r="N17" s="52">
        <f t="shared" si="1"/>
        <v>272368.4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320921.05263157893</v>
      </c>
      <c r="I18" s="51">
        <f t="shared" si="0"/>
        <v>306657.8947368421</v>
      </c>
      <c r="N18" s="52">
        <f t="shared" si="1"/>
        <v>320921.1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154473.68421052632</v>
      </c>
      <c r="I19" s="51">
        <f t="shared" si="2"/>
        <v>148552.63157894736</v>
      </c>
      <c r="N19" s="52">
        <f t="shared" si="1"/>
        <v>154473.7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182278.94736842104</v>
      </c>
      <c r="I20" s="51">
        <f t="shared" si="2"/>
        <v>175292.1052631579</v>
      </c>
      <c r="N20" s="52">
        <f t="shared" si="1"/>
        <v>182278.9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198498.68421052632</v>
      </c>
      <c r="I21" s="51">
        <f t="shared" si="2"/>
        <v>190890.13157894736</v>
      </c>
      <c r="N21" s="52">
        <f t="shared" si="1"/>
        <v>198498.7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214718.42105263157</v>
      </c>
      <c r="I22" s="51">
        <f t="shared" si="2"/>
        <v>206488.15789473683</v>
      </c>
      <c r="N22" s="52">
        <f t="shared" si="1"/>
        <v>214718.4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234800</v>
      </c>
      <c r="I23" s="12">
        <v>225800</v>
      </c>
      <c r="J23" s="24"/>
      <c r="K23" s="24"/>
      <c r="L23" s="24"/>
      <c r="N23" s="52">
        <f t="shared" si="1"/>
        <v>234800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254881.57894736843</v>
      </c>
      <c r="I24" s="51">
        <f t="shared" si="3"/>
        <v>245111.84210526315</v>
      </c>
      <c r="N24" s="52">
        <f t="shared" si="1"/>
        <v>254881.6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277280.2631578947</v>
      </c>
      <c r="I25" s="51">
        <f t="shared" si="3"/>
        <v>266651.9736842105</v>
      </c>
      <c r="N25" s="52">
        <f t="shared" si="1"/>
        <v>277280.3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299678.94736842107</v>
      </c>
      <c r="I26" s="51">
        <f t="shared" si="3"/>
        <v>288192.10526315786</v>
      </c>
      <c r="N26" s="52">
        <f t="shared" si="1"/>
        <v>299678.9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355289.4736842105</v>
      </c>
      <c r="I27" s="51">
        <f t="shared" si="3"/>
        <v>341671.05263157893</v>
      </c>
      <c r="N27" s="52">
        <f t="shared" si="1"/>
        <v>355289.5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418623.6842105263</v>
      </c>
      <c r="I28" s="51">
        <f t="shared" si="3"/>
        <v>402577.63157894736</v>
      </c>
      <c r="N28" s="52">
        <f t="shared" si="1"/>
        <v>418623.7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152631.57894736843</v>
      </c>
      <c r="I29" s="51">
        <f t="shared" si="4"/>
        <v>146710.52631578947</v>
      </c>
      <c r="N29" s="52">
        <f t="shared" si="1"/>
        <v>152631.6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180105.26315789475</v>
      </c>
      <c r="I30" s="51">
        <f t="shared" si="4"/>
        <v>173118.42105263157</v>
      </c>
      <c r="N30" s="52">
        <f t="shared" si="1"/>
        <v>180105.3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196131.57894736843</v>
      </c>
      <c r="I31" s="51">
        <f t="shared" si="4"/>
        <v>188523.02631578947</v>
      </c>
      <c r="N31" s="52">
        <f t="shared" si="1"/>
        <v>196131.6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212157.8947368421</v>
      </c>
      <c r="I32" s="51">
        <f t="shared" si="4"/>
        <v>203927.63157894736</v>
      </c>
      <c r="N32" s="52">
        <f t="shared" si="1"/>
        <v>212157.9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232000</v>
      </c>
      <c r="I33" s="12">
        <v>223000</v>
      </c>
      <c r="J33" s="24"/>
      <c r="K33" s="24"/>
      <c r="L33" s="24"/>
      <c r="N33" s="52">
        <f t="shared" si="1"/>
        <v>232000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251842.1052631579</v>
      </c>
      <c r="I34" s="51">
        <f t="shared" si="5"/>
        <v>242072.36842105264</v>
      </c>
      <c r="N34" s="52">
        <f t="shared" si="1"/>
        <v>251842.1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273973.6842105263</v>
      </c>
      <c r="I35" s="51">
        <f t="shared" si="5"/>
        <v>263345.3947368421</v>
      </c>
      <c r="N35" s="52">
        <f t="shared" si="1"/>
        <v>273973.7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296105.2631578947</v>
      </c>
      <c r="I36" s="51">
        <f t="shared" si="5"/>
        <v>284618.4210526316</v>
      </c>
      <c r="N36" s="52">
        <f t="shared" si="1"/>
        <v>296105.3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351052.63157894736</v>
      </c>
      <c r="I37" s="51">
        <f t="shared" si="5"/>
        <v>337434.2105263157</v>
      </c>
      <c r="N37" s="52">
        <f t="shared" si="1"/>
        <v>351052.6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413631.5789473684</v>
      </c>
      <c r="I38" s="51">
        <f t="shared" si="5"/>
        <v>397585.5263157895</v>
      </c>
      <c r="N38" s="52">
        <f t="shared" si="1"/>
        <v>413631.6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159703.94736842104</v>
      </c>
      <c r="I39" s="51">
        <f t="shared" si="6"/>
        <v>153782.8947368421</v>
      </c>
      <c r="N39" s="52">
        <f t="shared" si="1"/>
        <v>159703.9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188450.65789473685</v>
      </c>
      <c r="I40" s="51">
        <f t="shared" si="6"/>
        <v>181463.81578947368</v>
      </c>
      <c r="N40" s="52">
        <f t="shared" si="1"/>
        <v>188450.7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205219.57236842104</v>
      </c>
      <c r="I41" s="51">
        <f t="shared" si="6"/>
        <v>197611.0197368421</v>
      </c>
      <c r="N41" s="52">
        <f t="shared" si="1"/>
        <v>205219.6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221988.48684210525</v>
      </c>
      <c r="I42" s="51">
        <f t="shared" si="6"/>
        <v>213758.22368421053</v>
      </c>
      <c r="N42" s="52">
        <f t="shared" si="1"/>
        <v>221988.5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242750</v>
      </c>
      <c r="I43" s="12">
        <v>233750</v>
      </c>
      <c r="J43" s="24"/>
      <c r="K43" s="24"/>
      <c r="L43" s="24"/>
      <c r="N43" s="52">
        <f t="shared" si="1"/>
        <v>242750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263511.5131578947</v>
      </c>
      <c r="I44" s="51">
        <f t="shared" si="7"/>
        <v>253741.77631578947</v>
      </c>
      <c r="N44" s="52">
        <f t="shared" si="1"/>
        <v>263511.5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286668.5855263158</v>
      </c>
      <c r="I45" s="51">
        <f t="shared" si="7"/>
        <v>276040.2960526316</v>
      </c>
      <c r="N45" s="52">
        <f t="shared" si="1"/>
        <v>286668.6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309825.65789473685</v>
      </c>
      <c r="I46" s="51">
        <f t="shared" si="7"/>
        <v>298338.8157894737</v>
      </c>
      <c r="N46" s="52">
        <f t="shared" si="1"/>
        <v>309825.7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367319.0789473684</v>
      </c>
      <c r="I47" s="51">
        <f t="shared" si="7"/>
        <v>353700.65789473685</v>
      </c>
      <c r="N47" s="52">
        <f t="shared" si="1"/>
        <v>367319.1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432797.69736842107</v>
      </c>
      <c r="I48" s="51">
        <f t="shared" si="7"/>
        <v>416751.6447368421</v>
      </c>
      <c r="N48" s="52">
        <f t="shared" si="1"/>
        <v>432797.7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205720.33898305087</v>
      </c>
      <c r="I49" s="51">
        <f>I$50*$F49/$F$50</f>
        <v>198093.22033898305</v>
      </c>
      <c r="N49" s="52">
        <f aca="true" t="shared" si="8" ref="N49:N95">ROUND(IF($N$8=1,$G49,IF($N$8=2,$H49,IF($N$8=3,$I49,IF($N$8=4,$J49,IF($N$8=5,$K49,IF($N$8=6,$L49)))))),1)</f>
        <v>205720.3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242750</v>
      </c>
      <c r="I50" s="12">
        <v>233750</v>
      </c>
      <c r="N50" s="52">
        <f t="shared" si="8"/>
        <v>242750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288008.4745762712</v>
      </c>
      <c r="I51" s="51">
        <f t="shared" si="9"/>
        <v>277330.5084745763</v>
      </c>
      <c r="N51" s="52">
        <f t="shared" si="8"/>
        <v>288008.5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339438.5593220339</v>
      </c>
      <c r="I52" s="51">
        <f t="shared" si="9"/>
        <v>326853.81355932204</v>
      </c>
      <c r="N52" s="52">
        <f t="shared" si="8"/>
        <v>339438.6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490384.6153846154</v>
      </c>
      <c r="I93" s="68">
        <f>I$94*$F93/$F$94</f>
        <v>466346.1538461538</v>
      </c>
      <c r="N93" s="52">
        <f t="shared" si="8"/>
        <v>490384.6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510000</v>
      </c>
      <c r="I94" s="13">
        <v>485000</v>
      </c>
      <c r="J94" s="22"/>
      <c r="K94" s="22"/>
      <c r="L94" s="22"/>
      <c r="N94" s="52">
        <f t="shared" si="8"/>
        <v>510000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529615.3846153846</v>
      </c>
      <c r="I95" s="68">
        <f>I$94*$F95/$F$94</f>
        <v>503653.8461538462</v>
      </c>
      <c r="N95" s="52">
        <f t="shared" si="8"/>
        <v>529615.4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390243.9024390244</v>
      </c>
      <c r="I104" s="68">
        <f>I$105*$F104/$F$105</f>
        <v>370731.7073170732</v>
      </c>
      <c r="N104" s="52">
        <f t="shared" si="20"/>
        <v>390243.9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400000</v>
      </c>
      <c r="I105" s="13">
        <v>380000</v>
      </c>
      <c r="J105" s="22"/>
      <c r="K105" s="22"/>
      <c r="L105" s="22"/>
      <c r="N105" s="52">
        <f t="shared" si="20"/>
        <v>400000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409756.09756097564</v>
      </c>
      <c r="I106" s="68">
        <f>I$105*$F106/$F$105</f>
        <v>389268.29268292687</v>
      </c>
      <c r="N106" s="52">
        <f t="shared" si="20"/>
        <v>409756.1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390243.9024390244</v>
      </c>
      <c r="I107" s="68">
        <f>I$108*$F107/$F$108</f>
        <v>370731.7073170732</v>
      </c>
      <c r="N107" s="52">
        <f t="shared" si="20"/>
        <v>390243.9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400000</v>
      </c>
      <c r="I108" s="13">
        <v>380000</v>
      </c>
      <c r="J108" s="22"/>
      <c r="K108" s="22"/>
      <c r="L108" s="22"/>
      <c r="N108" s="52">
        <f t="shared" si="20"/>
        <v>400000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409756.09756097564</v>
      </c>
      <c r="I109" s="68">
        <f>I$108*$F109/$F$108</f>
        <v>389268.29268292687</v>
      </c>
      <c r="N109" s="52">
        <f t="shared" si="20"/>
        <v>409756.1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269911.5044247788</v>
      </c>
      <c r="I110" s="68">
        <f>I$111*$F110/$F$111</f>
        <v>256637.16814159293</v>
      </c>
      <c r="N110" s="52">
        <f t="shared" si="20"/>
        <v>269911.5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305000</v>
      </c>
      <c r="I111" s="13">
        <v>290000</v>
      </c>
      <c r="J111" s="22"/>
      <c r="K111" s="22"/>
      <c r="L111" s="22"/>
      <c r="N111" s="52">
        <f t="shared" si="20"/>
        <v>305000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350884.95575221244</v>
      </c>
      <c r="I112" s="68">
        <f t="shared" si="22"/>
        <v>333628.31858407083</v>
      </c>
      <c r="N112" s="52">
        <f t="shared" si="20"/>
        <v>350885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396769.9115044248</v>
      </c>
      <c r="I113" s="68">
        <f t="shared" si="22"/>
        <v>377256.6371681416</v>
      </c>
      <c r="N113" s="52">
        <f t="shared" si="20"/>
        <v>396769.9</v>
      </c>
    </row>
    <row r="114" spans="1:14" ht="22.5" customHeight="1">
      <c r="A114" s="22" t="s">
        <v>122</v>
      </c>
      <c r="B114" s="102">
        <v>4</v>
      </c>
      <c r="C114" s="107" t="s">
        <v>242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269911.5044247788</v>
      </c>
      <c r="I114" s="68">
        <f>I$115*$F114/$F$115</f>
        <v>256637.16814159293</v>
      </c>
      <c r="N114" s="52">
        <f t="shared" si="20"/>
        <v>269911.5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305000</v>
      </c>
      <c r="I115" s="13">
        <v>290000</v>
      </c>
      <c r="J115" s="22"/>
      <c r="K115" s="22"/>
      <c r="L115" s="22"/>
      <c r="N115" s="52">
        <f t="shared" si="20"/>
        <v>305000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350884.95575221244</v>
      </c>
      <c r="I116" s="68">
        <f t="shared" si="23"/>
        <v>333628.31858407083</v>
      </c>
      <c r="N116" s="52">
        <f t="shared" si="20"/>
        <v>350885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396769.9115044248</v>
      </c>
      <c r="I117" s="68">
        <f t="shared" si="23"/>
        <v>377256.6371681416</v>
      </c>
      <c r="N117" s="52">
        <f t="shared" si="20"/>
        <v>396769.9</v>
      </c>
    </row>
    <row r="118" spans="1:14" ht="22.5" customHeight="1">
      <c r="A118" s="22" t="s">
        <v>115</v>
      </c>
      <c r="B118" s="102">
        <v>5</v>
      </c>
      <c r="C118" s="107" t="s">
        <v>243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332038.8349514563</v>
      </c>
      <c r="I118" s="89">
        <f>I$119*$F118/$F$119</f>
        <v>315533.98058252427</v>
      </c>
      <c r="N118" s="52">
        <f t="shared" si="20"/>
        <v>332038.8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342000</v>
      </c>
      <c r="I119" s="13">
        <v>325000</v>
      </c>
      <c r="J119" s="22"/>
      <c r="K119" s="22"/>
      <c r="L119" s="22"/>
      <c r="N119" s="52">
        <f t="shared" si="20"/>
        <v>342000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351961.16504854365</v>
      </c>
      <c r="I120" s="89">
        <f>I$119*$F120/$F$119</f>
        <v>334466.01941747573</v>
      </c>
      <c r="N120" s="52">
        <f t="shared" si="20"/>
        <v>351961.2</v>
      </c>
    </row>
    <row r="121" spans="1:14" ht="22.5" customHeight="1">
      <c r="A121" s="22" t="s">
        <v>238</v>
      </c>
      <c r="B121" s="102">
        <v>6</v>
      </c>
      <c r="C121" s="107" t="s">
        <v>244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463636.3636363636</v>
      </c>
      <c r="I124" s="68">
        <f>I$125*$F124/$F$125</f>
        <v>440909.0909090909</v>
      </c>
      <c r="N124" s="52">
        <f t="shared" si="20"/>
        <v>463636.4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510000</v>
      </c>
      <c r="I125" s="13">
        <v>485000</v>
      </c>
      <c r="J125" s="22"/>
      <c r="K125" s="22"/>
      <c r="L125" s="22"/>
      <c r="N125" s="52">
        <f t="shared" si="20"/>
        <v>510000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574909.0909090908</v>
      </c>
      <c r="I126" s="68">
        <f t="shared" si="24"/>
        <v>546727.2727272727</v>
      </c>
      <c r="N126" s="52">
        <f t="shared" si="20"/>
        <v>574909.1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644454.5454545454</v>
      </c>
      <c r="I127" s="68">
        <f>I$125*$F127/$F$125</f>
        <v>612863.6363636364</v>
      </c>
      <c r="N127" s="52">
        <f t="shared" si="20"/>
        <v>644454.5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478873.23943661974</v>
      </c>
      <c r="I128" s="68">
        <f t="shared" si="25"/>
        <v>455399.06103286386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478873.2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510000</v>
      </c>
      <c r="I129" s="13">
        <v>485000</v>
      </c>
      <c r="J129" s="22"/>
      <c r="K129" s="22"/>
      <c r="L129" s="22"/>
      <c r="N129" s="52">
        <f t="shared" si="20"/>
        <v>510000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541126.7605633803</v>
      </c>
      <c r="I130" s="68">
        <f>I$129*$F130/$F$129</f>
        <v>514600.9389671362</v>
      </c>
      <c r="N130" s="52">
        <f t="shared" si="20"/>
        <v>541126.8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478873.23943661974</v>
      </c>
      <c r="I131" s="68">
        <f>I$132*$F131/$F$132</f>
        <v>455399.06103286386</v>
      </c>
      <c r="N131" s="52">
        <f t="shared" si="20"/>
        <v>478873.2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510000</v>
      </c>
      <c r="I132" s="13">
        <v>485000</v>
      </c>
      <c r="J132" s="22"/>
      <c r="K132" s="22"/>
      <c r="L132" s="22"/>
      <c r="N132" s="52">
        <f t="shared" si="20"/>
        <v>510000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541126.7605633803</v>
      </c>
      <c r="I133" s="21">
        <f>I$132*$F133/$F$132</f>
        <v>514600.9389671362</v>
      </c>
      <c r="N133" s="85">
        <f t="shared" si="20"/>
        <v>541126.8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250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246</v>
      </c>
      <c r="E141" s="26" t="s">
        <v>53</v>
      </c>
      <c r="F141" s="36">
        <v>10136.36</v>
      </c>
      <c r="G141" s="55">
        <v>1.02</v>
      </c>
      <c r="H141" s="57">
        <f>F141*G141</f>
        <v>10339.0872</v>
      </c>
      <c r="K141" s="73"/>
      <c r="L141" s="73"/>
      <c r="N141" s="76">
        <f>ROUND(F141,1)</f>
        <v>10136.4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9209.09</v>
      </c>
      <c r="G142" s="55">
        <v>1.03</v>
      </c>
      <c r="H142" s="57">
        <f>F142*G142</f>
        <v>9485.3627</v>
      </c>
      <c r="K142" s="73"/>
      <c r="L142" s="73"/>
      <c r="N142" s="76">
        <f>ROUND(F142,1)</f>
        <v>9209.1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1685</v>
      </c>
      <c r="G143" s="55">
        <v>1.05</v>
      </c>
      <c r="H143" s="57">
        <f>F143*G143</f>
        <v>1769.25</v>
      </c>
      <c r="K143" s="73"/>
      <c r="L143" s="73"/>
      <c r="N143" s="76">
        <f>ROUND(F143,1)</f>
        <v>1685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250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10136.36</v>
      </c>
      <c r="G151" s="55">
        <v>1.02</v>
      </c>
      <c r="H151" s="57">
        <f>F151*G151</f>
        <v>10339.0872</v>
      </c>
      <c r="K151" s="73"/>
      <c r="L151" s="73"/>
      <c r="N151" s="76">
        <f>ROUND(F151,1)</f>
        <v>10136.4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9209.09</v>
      </c>
      <c r="G152" s="55">
        <v>1.03</v>
      </c>
      <c r="H152" s="57">
        <f>F152*G152</f>
        <v>9485.3627</v>
      </c>
      <c r="K152" s="73"/>
      <c r="L152" s="73"/>
      <c r="N152" s="76">
        <f>ROUND(F152,1)</f>
        <v>9209.1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1685</v>
      </c>
      <c r="G153" s="55">
        <v>1.05</v>
      </c>
      <c r="H153" s="57">
        <f>F153*G153</f>
        <v>1769.25</v>
      </c>
      <c r="K153" s="73"/>
      <c r="L153" s="73"/>
      <c r="N153" s="76">
        <f>ROUND(F153,1)</f>
        <v>1685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2021-11-08T03:59:15Z</dcterms:modified>
  <cp:category/>
  <cp:version/>
  <cp:contentType/>
  <cp:contentStatus/>
</cp:coreProperties>
</file>